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2120" windowHeight="8190" activeTab="1"/>
  </bookViews>
  <sheets>
    <sheet name="LCL" sheetId="1" r:id="rId1"/>
    <sheet name="FCL" sheetId="2" r:id="rId2"/>
  </sheets>
  <definedNames/>
  <calcPr calcId="145621"/>
</workbook>
</file>

<file path=xl/sharedStrings.xml><?xml version="1.0" encoding="utf-8"?>
<sst xmlns="http://schemas.openxmlformats.org/spreadsheetml/2006/main" count="109" uniqueCount="59">
  <si>
    <t>Preencher somente os campos em azul.</t>
  </si>
  <si>
    <t>Valor CIF em Dólar</t>
  </si>
  <si>
    <t>Data do Registro</t>
  </si>
  <si>
    <t>Taxa do Dolar</t>
  </si>
  <si>
    <t>Valor CIF em Reais</t>
  </si>
  <si>
    <t xml:space="preserve">Valor do IPI em Reais </t>
  </si>
  <si>
    <t>Armazenagem</t>
  </si>
  <si>
    <t>Anvisa, IMO ou Farmacêutico</t>
  </si>
  <si>
    <t>(Adicionar valor referente ao percentual)</t>
  </si>
  <si>
    <t>Estadia</t>
  </si>
  <si>
    <t>Seguro Ad-valorem</t>
  </si>
  <si>
    <t>Movimentação / Transporte</t>
  </si>
  <si>
    <t xml:space="preserve">Carga / Descarga </t>
  </si>
  <si>
    <t>Presença de Carga</t>
  </si>
  <si>
    <t xml:space="preserve">Posicionamento </t>
  </si>
  <si>
    <t>Inspeção da Madeira</t>
  </si>
  <si>
    <t>(Origem: Continente Asiático, África do Sul e EUA)</t>
  </si>
  <si>
    <t>ISS</t>
  </si>
  <si>
    <t>Cofins</t>
  </si>
  <si>
    <t>Total</t>
  </si>
  <si>
    <t>Data de Entrada:</t>
  </si>
  <si>
    <t>Cálculo válido até:</t>
  </si>
  <si>
    <t>(verificar tabela abaixo)</t>
  </si>
  <si>
    <t>Quantidade de Períodos:</t>
  </si>
  <si>
    <t>Estadia (se houver)</t>
  </si>
  <si>
    <t>Quantidade de Períodos</t>
  </si>
  <si>
    <t>01 Estadia</t>
  </si>
  <si>
    <r>
      <t xml:space="preserve">Valor CIF </t>
    </r>
    <r>
      <rPr>
        <b/>
        <i/>
        <sz val="10"/>
        <rFont val="Verdana"/>
        <family val="2"/>
      </rPr>
      <t>(alterar porcentagem p/ tabelas especiais)</t>
    </r>
  </si>
  <si>
    <t>Mínimo</t>
  </si>
  <si>
    <t>1º Período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</si>
  <si>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</si>
  <si>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</si>
  <si>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</si>
  <si>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</si>
  <si>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</si>
  <si>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</si>
  <si>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</si>
  <si>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9º Período</t>
  </si>
  <si>
    <t>10º Período</t>
  </si>
  <si>
    <t>11º Período</t>
  </si>
  <si>
    <t>12º Período</t>
  </si>
  <si>
    <t>13º Período</t>
  </si>
  <si>
    <t>14º Período</t>
  </si>
  <si>
    <t>15º Período</t>
  </si>
  <si>
    <t>16º Período</t>
  </si>
  <si>
    <t>17º Período</t>
  </si>
  <si>
    <t>Total de Armazenagem</t>
  </si>
  <si>
    <t>(Obs: Zerar valores não inclusos no cálculo e incluir desova e devolução somente quando solicitado)</t>
  </si>
  <si>
    <t>Container 20"</t>
  </si>
  <si>
    <t>Container 40"</t>
  </si>
  <si>
    <t xml:space="preserve">Movimentação / Transporte </t>
  </si>
  <si>
    <t xml:space="preserve">THC </t>
  </si>
  <si>
    <t>Posicionamento (Container 20")</t>
  </si>
  <si>
    <t>Posicionamento (Container 40")</t>
  </si>
  <si>
    <t>Desova (Container 20")</t>
  </si>
  <si>
    <t>Desova (Container 40")</t>
  </si>
  <si>
    <t xml:space="preserve">Devolução Vazio </t>
  </si>
  <si>
    <t>Valor CIF</t>
  </si>
  <si>
    <t>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</si>
</sst>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\-??_);_(@_)"/>
    <numFmt numFmtId="165" formatCode="[$USD]\ #,##0.00_);\([$USD]\ #,##0.00\)"/>
    <numFmt numFmtId="166" formatCode="dd/mm/yy;@"/>
  </numFmts>
  <fonts count="7">
    <font>
      <sz val="10"/>
      <name val="Arial"/>
      <family val="2"/>
    </font>
    <font>
      <sz val="10"/>
      <name val="Verdana"/>
      <family val="2"/>
    </font>
    <font>
      <b/>
      <i/>
      <sz val="10"/>
      <color indexed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36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164" fontId="1" fillId="0" borderId="0" xfId="20" applyFont="1" applyFill="1" applyBorder="1" applyAlignment="1" applyProtection="1">
      <alignment/>
      <protection locked="0"/>
    </xf>
    <xf numFmtId="0" fontId="1" fillId="0" borderId="0" xfId="0" applyFont="1" applyProtection="1">
      <protection/>
    </xf>
    <xf numFmtId="165" fontId="3" fillId="2" borderId="0" xfId="20" applyNumberFormat="1" applyFont="1" applyFill="1" applyBorder="1" applyAlignment="1" applyProtection="1">
      <alignment horizontal="center"/>
      <protection locked="0"/>
    </xf>
    <xf numFmtId="164" fontId="1" fillId="0" borderId="0" xfId="2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66" fontId="3" fillId="2" borderId="0" xfId="2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/>
    </xf>
    <xf numFmtId="0" fontId="3" fillId="2" borderId="1" xfId="2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Protection="1">
      <protection locked="0"/>
    </xf>
    <xf numFmtId="164" fontId="1" fillId="0" borderId="0" xfId="20" applyFont="1" applyFill="1" applyBorder="1" applyAlignment="1" applyProtection="1">
      <alignment/>
      <protection/>
    </xf>
    <xf numFmtId="164" fontId="3" fillId="2" borderId="0" xfId="20" applyFont="1" applyFill="1" applyBorder="1" applyAlignment="1" applyProtection="1">
      <alignment/>
      <protection locked="0"/>
    </xf>
    <xf numFmtId="164" fontId="3" fillId="0" borderId="0" xfId="20" applyFont="1" applyFill="1" applyBorder="1" applyAlignment="1" applyProtection="1">
      <alignment/>
      <protection locked="0"/>
    </xf>
    <xf numFmtId="0" fontId="1" fillId="0" borderId="0" xfId="0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66" fontId="1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164" fontId="3" fillId="2" borderId="0" xfId="20" applyFont="1" applyFill="1" applyBorder="1" applyAlignment="1" applyProtection="1">
      <alignment/>
      <protection/>
    </xf>
    <xf numFmtId="0" fontId="3" fillId="0" borderId="0" xfId="0" applyFont="1" applyProtection="1">
      <protection locked="0"/>
    </xf>
    <xf numFmtId="0" fontId="1" fillId="0" borderId="0" xfId="0" applyFont="1" applyFill="1" applyProtection="1">
      <protection/>
    </xf>
    <xf numFmtId="0" fontId="3" fillId="0" borderId="0" xfId="0" applyFont="1" applyFill="1" applyProtection="1">
      <protection/>
    </xf>
    <xf numFmtId="10" fontId="1" fillId="0" borderId="0" xfId="0" applyNumberFormat="1" applyFont="1" applyFill="1" applyProtection="1">
      <protection/>
    </xf>
    <xf numFmtId="164" fontId="1" fillId="0" borderId="1" xfId="20" applyFont="1" applyFill="1" applyBorder="1" applyAlignment="1" applyProtection="1">
      <alignment/>
      <protection/>
    </xf>
    <xf numFmtId="0" fontId="3" fillId="2" borderId="0" xfId="20" applyNumberFormat="1" applyFont="1" applyFill="1" applyBorder="1" applyAlignment="1" applyProtection="1">
      <alignment horizontal="center"/>
      <protection locked="0"/>
    </xf>
    <xf numFmtId="0" fontId="3" fillId="0" borderId="0" xfId="20" applyNumberFormat="1" applyFont="1" applyFill="1" applyBorder="1" applyAlignment="1" applyProtection="1">
      <alignment horizontal="left"/>
      <protection locked="0"/>
    </xf>
    <xf numFmtId="164" fontId="1" fillId="0" borderId="2" xfId="2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20" applyFont="1" applyFill="1" applyBorder="1" applyAlignment="1" applyProtection="1">
      <alignment/>
      <protection locked="0"/>
    </xf>
    <xf numFmtId="164" fontId="1" fillId="0" borderId="2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0" xfId="20" applyFont="1" applyFill="1" applyBorder="1" applyAlignment="1" applyProtection="1">
      <alignment horizontal="left"/>
      <protection locked="0"/>
    </xf>
    <xf numFmtId="164" fontId="3" fillId="2" borderId="0" xfId="20" applyFont="1" applyFill="1" applyBorder="1" applyAlignment="1" applyProtection="1">
      <alignment horizontal="center"/>
      <protection locked="0"/>
    </xf>
    <xf numFmtId="10" fontId="1" fillId="0" borderId="0" xfId="0" applyNumberFormat="1" applyFont="1" applyProtection="1">
      <protection/>
    </xf>
    <xf numFmtId="166" fontId="1" fillId="0" borderId="0" xfId="0" applyNumberFormat="1" applyFont="1" applyProtection="1">
      <protection/>
    </xf>
    <xf numFmtId="164" fontId="1" fillId="0" borderId="0" xfId="0" applyNumberFormat="1" applyFont="1" applyProtection="1">
      <protection/>
    </xf>
    <xf numFmtId="166" fontId="1" fillId="0" borderId="0" xfId="0" applyNumberFormat="1" applyFont="1" applyFill="1" applyProtection="1">
      <protection/>
    </xf>
    <xf numFmtId="0" fontId="1" fillId="0" borderId="0" xfId="0" applyFont="1" applyFill="1" applyBorder="1" applyProtection="1">
      <protection/>
    </xf>
    <xf numFmtId="10" fontId="1" fillId="0" borderId="0" xfId="0" applyNumberFormat="1" applyFont="1" applyFill="1" applyBorder="1" applyProtection="1">
      <protection/>
    </xf>
    <xf numFmtId="166" fontId="1" fillId="0" borderId="0" xfId="0" applyNumberFormat="1" applyFont="1" applyFill="1" applyBorder="1" applyProtection="1">
      <protection/>
    </xf>
    <xf numFmtId="0" fontId="1" fillId="0" borderId="0" xfId="0" applyFont="1" applyBorder="1" applyProtection="1">
      <protection/>
    </xf>
    <xf numFmtId="10" fontId="1" fillId="0" borderId="0" xfId="0" applyNumberFormat="1" applyFont="1" applyBorder="1" applyProtection="1">
      <protection/>
    </xf>
    <xf numFmtId="166" fontId="1" fillId="0" borderId="0" xfId="0" applyNumberFormat="1" applyFont="1" applyBorder="1" applyProtection="1">
      <protection/>
    </xf>
    <xf numFmtId="10" fontId="1" fillId="0" borderId="1" xfId="0" applyNumberFormat="1" applyFont="1" applyBorder="1" applyProtection="1">
      <protection/>
    </xf>
    <xf numFmtId="166" fontId="1" fillId="0" borderId="1" xfId="0" applyNumberFormat="1" applyFont="1" applyBorder="1" applyProtection="1">
      <protection/>
    </xf>
    <xf numFmtId="164" fontId="1" fillId="0" borderId="1" xfId="0" applyNumberFormat="1" applyFont="1" applyBorder="1" applyProtection="1">
      <protection/>
    </xf>
    <xf numFmtId="164" fontId="3" fillId="2" borderId="1" xfId="20" applyFont="1" applyFill="1" applyBorder="1" applyAlignment="1" applyProtection="1">
      <alignment/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166" fontId="3" fillId="0" borderId="0" xfId="20" applyNumberFormat="1" applyFont="1" applyFill="1" applyBorder="1" applyAlignment="1" applyProtection="1">
      <alignment horizontal="center"/>
      <protection locked="0"/>
    </xf>
    <xf numFmtId="0" fontId="3" fillId="0" borderId="0" xfId="2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104775</xdr:rowOff>
    </xdr:from>
    <xdr:to>
      <xdr:col>4</xdr:col>
      <xdr:colOff>0</xdr:colOff>
      <xdr:row>2</xdr:row>
      <xdr:rowOff>123825</xdr:rowOff>
    </xdr:to>
    <xdr:sp macro="" textlink="">
      <xdr:nvSpPr>
        <xdr:cNvPr id="1025" name="AutoShape 1"/>
        <xdr:cNvSpPr>
          <a:spLocks noChangeArrowheads="1" noChangeShapeType="1" noTextEdit="1"/>
        </xdr:cNvSpPr>
      </xdr:nvSpPr>
      <xdr:spPr bwMode="auto">
        <a:xfrm>
          <a:off x="2209800" y="104775"/>
          <a:ext cx="3228975" cy="3429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0186" dir="1096358" algn="ctr" rotWithShape="0">
                  <a:srgbClr val="B2B2B2">
                    <a:alpha val="80011"/>
                  </a:srgbClr>
                </a:outerShdw>
              </a:effectLst>
              <a:latin typeface="Times New Roman"/>
              <a:cs typeface="Times New Roman"/>
            </a:rPr>
            <a:t>Cálculo de Armazenagem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104775</xdr:rowOff>
    </xdr:from>
    <xdr:to>
      <xdr:col>4</xdr:col>
      <xdr:colOff>0</xdr:colOff>
      <xdr:row>2</xdr:row>
      <xdr:rowOff>123825</xdr:rowOff>
    </xdr:to>
    <xdr:sp macro="" textlink="">
      <xdr:nvSpPr>
        <xdr:cNvPr id="2049" name="AutoShape 1"/>
        <xdr:cNvSpPr>
          <a:spLocks noChangeArrowheads="1" noChangeShapeType="1" noTextEdit="1"/>
        </xdr:cNvSpPr>
      </xdr:nvSpPr>
      <xdr:spPr bwMode="auto">
        <a:xfrm>
          <a:off x="2371725" y="104775"/>
          <a:ext cx="4019550" cy="3429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0186" dir="1096358" algn="ctr" rotWithShape="0">
                  <a:srgbClr val="B2B2B2">
                    <a:alpha val="80011"/>
                  </a:srgbClr>
                </a:outerShdw>
              </a:effectLst>
              <a:latin typeface="Times New Roman"/>
              <a:cs typeface="Times New Roman"/>
            </a:rPr>
            <a:t>Cálculo de Armazenagem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9"/>
  <sheetViews>
    <sheetView showGridLines="0" workbookViewId="0" topLeftCell="A25">
      <selection activeCell="B7" sqref="B7"/>
    </sheetView>
  </sheetViews>
  <sheetFormatPr defaultColWidth="9.140625" defaultRowHeight="12.75"/>
  <cols>
    <col min="1" max="1" width="29.28125" style="1" customWidth="1"/>
    <col min="2" max="2" width="19.140625" style="2" customWidth="1"/>
    <col min="3" max="3" width="16.7109375" style="1" customWidth="1"/>
    <col min="4" max="5" width="16.421875" style="1" customWidth="1"/>
    <col min="6" max="6" width="16.8515625" style="1" customWidth="1"/>
    <col min="7" max="7" width="17.00390625" style="1" customWidth="1"/>
    <col min="8" max="8" width="22.7109375" style="2" customWidth="1"/>
    <col min="9" max="16384" width="9.140625" style="1" customWidth="1"/>
  </cols>
  <sheetData>
    <row r="4" spans="1:6" ht="12.75">
      <c r="A4" s="58" t="s">
        <v>0</v>
      </c>
      <c r="B4" s="58"/>
      <c r="C4" s="58"/>
      <c r="D4" s="58"/>
      <c r="E4" s="58"/>
      <c r="F4" s="58"/>
    </row>
    <row r="7" spans="1:6" ht="12.75">
      <c r="A7" s="3" t="s">
        <v>1</v>
      </c>
      <c r="B7" s="4">
        <v>0</v>
      </c>
      <c r="D7" s="5"/>
      <c r="E7" s="6"/>
      <c r="F7" s="7"/>
    </row>
    <row r="8" spans="1:6" ht="12.75">
      <c r="A8" s="3" t="s">
        <v>2</v>
      </c>
      <c r="B8" s="8">
        <v>40498</v>
      </c>
      <c r="D8" s="9"/>
      <c r="E8" s="9"/>
      <c r="F8" s="7"/>
    </row>
    <row r="9" spans="1:6" ht="12.75">
      <c r="A9" s="10" t="s">
        <v>3</v>
      </c>
      <c r="B9" s="11">
        <v>1.7178</v>
      </c>
      <c r="D9" s="12"/>
      <c r="E9" s="13"/>
      <c r="F9" s="7"/>
    </row>
    <row r="10" spans="1:6" ht="12.75">
      <c r="A10" s="3" t="s">
        <v>4</v>
      </c>
      <c r="B10" s="14">
        <f>B7*B9</f>
        <v>0</v>
      </c>
      <c r="D10" s="7"/>
      <c r="E10" s="7"/>
      <c r="F10" s="7"/>
    </row>
    <row r="11" spans="1:6" ht="12.75">
      <c r="A11" s="1" t="s">
        <v>5</v>
      </c>
      <c r="B11" s="15">
        <v>0</v>
      </c>
      <c r="D11" s="7"/>
      <c r="E11" s="7"/>
      <c r="F11" s="7"/>
    </row>
    <row r="12" spans="2:6" ht="12.75">
      <c r="B12" s="16"/>
      <c r="D12" s="7"/>
      <c r="E12" s="7"/>
      <c r="F12" s="7"/>
    </row>
    <row r="13" spans="4:6" ht="12.75">
      <c r="D13" s="6"/>
      <c r="E13" s="6"/>
      <c r="F13" s="6"/>
    </row>
    <row r="14" spans="1:7" ht="12.75">
      <c r="A14" s="3" t="s">
        <v>6</v>
      </c>
      <c r="B14" s="14">
        <f>E59</f>
        <v>0</v>
      </c>
      <c r="D14" s="17"/>
      <c r="E14" s="18"/>
      <c r="F14" s="19"/>
      <c r="G14" s="20"/>
    </row>
    <row r="15" spans="1:7" ht="12.75">
      <c r="A15" s="3" t="s">
        <v>7</v>
      </c>
      <c r="B15" s="21">
        <v>0</v>
      </c>
      <c r="C15" s="22" t="s">
        <v>8</v>
      </c>
      <c r="D15" s="17"/>
      <c r="E15" s="18"/>
      <c r="F15" s="19"/>
      <c r="G15" s="20"/>
    </row>
    <row r="16" spans="1:7" ht="12.75">
      <c r="A16" s="3" t="s">
        <v>9</v>
      </c>
      <c r="B16" s="14">
        <f>C38</f>
        <v>0</v>
      </c>
      <c r="C16" s="2"/>
      <c r="D16" s="17"/>
      <c r="E16" s="18"/>
      <c r="F16" s="19"/>
      <c r="G16" s="20"/>
    </row>
    <row r="17" spans="1:7" ht="12.75">
      <c r="A17" s="3" t="s">
        <v>10</v>
      </c>
      <c r="B17" s="14">
        <f>(B14+B15+B16)*15%</f>
        <v>0</v>
      </c>
      <c r="D17" s="17"/>
      <c r="E17" s="18"/>
      <c r="F17" s="19"/>
      <c r="G17" s="20"/>
    </row>
    <row r="18" spans="1:7" ht="12.75">
      <c r="A18" s="3" t="s">
        <v>11</v>
      </c>
      <c r="B18" s="14">
        <v>230</v>
      </c>
      <c r="D18" s="17"/>
      <c r="E18" s="18"/>
      <c r="F18" s="19"/>
      <c r="G18" s="20"/>
    </row>
    <row r="19" spans="1:7" ht="12.75">
      <c r="A19" s="3" t="s">
        <v>12</v>
      </c>
      <c r="B19" s="14">
        <v>200</v>
      </c>
      <c r="D19" s="17"/>
      <c r="E19" s="18"/>
      <c r="F19" s="19"/>
      <c r="G19" s="20"/>
    </row>
    <row r="20" spans="1:7" ht="12.75">
      <c r="A20" s="3" t="s">
        <v>13</v>
      </c>
      <c r="B20" s="14">
        <v>62.5</v>
      </c>
      <c r="D20" s="17"/>
      <c r="E20" s="18"/>
      <c r="F20" s="19"/>
      <c r="G20" s="20"/>
    </row>
    <row r="21" spans="1:7" ht="12.75">
      <c r="A21" s="3" t="s">
        <v>14</v>
      </c>
      <c r="B21" s="14">
        <v>90</v>
      </c>
      <c r="D21" s="17"/>
      <c r="E21" s="18"/>
      <c r="F21" s="19"/>
      <c r="G21" s="20"/>
    </row>
    <row r="22" spans="1:7" ht="12.75">
      <c r="A22" s="23" t="s">
        <v>15</v>
      </c>
      <c r="B22" s="15">
        <v>90</v>
      </c>
      <c r="C22" s="24" t="s">
        <v>16</v>
      </c>
      <c r="D22" s="23"/>
      <c r="E22" s="25"/>
      <c r="F22" s="19"/>
      <c r="G22" s="20"/>
    </row>
    <row r="23" spans="1:7" ht="12.75">
      <c r="A23" s="3" t="s">
        <v>17</v>
      </c>
      <c r="B23" s="14">
        <f>(B14+B15+B16+B17+B19+B20+B21+B22)*3%</f>
        <v>13.275</v>
      </c>
      <c r="D23" s="17"/>
      <c r="E23" s="18"/>
      <c r="F23" s="19"/>
      <c r="G23" s="20"/>
    </row>
    <row r="24" spans="1:7" ht="12.75">
      <c r="A24" s="10" t="s">
        <v>18</v>
      </c>
      <c r="B24" s="26">
        <f>(B14+B15+B16+B17+B18+B19+B20+B21+B22)*4.65%</f>
        <v>31.271250000000006</v>
      </c>
      <c r="D24" s="17"/>
      <c r="E24" s="18"/>
      <c r="F24" s="19"/>
      <c r="G24" s="20"/>
    </row>
    <row r="25" spans="1:7" ht="12.75">
      <c r="A25" s="3" t="s">
        <v>19</v>
      </c>
      <c r="B25" s="14">
        <f>SUM(B14:B24)</f>
        <v>717.04625</v>
      </c>
      <c r="D25" s="17"/>
      <c r="E25" s="17"/>
      <c r="F25" s="17"/>
      <c r="G25" s="17"/>
    </row>
    <row r="26" spans="4:7" ht="12.75">
      <c r="D26" s="17"/>
      <c r="E26" s="17"/>
      <c r="F26" s="17"/>
      <c r="G26" s="17"/>
    </row>
    <row r="27" spans="4:7" ht="12.75">
      <c r="D27" s="17"/>
      <c r="E27" s="17"/>
      <c r="F27" s="17"/>
      <c r="G27" s="17"/>
    </row>
    <row r="28" spans="1:2" ht="12.75">
      <c r="A28" s="3" t="s">
        <v>20</v>
      </c>
      <c r="B28" s="8">
        <v>40179</v>
      </c>
    </row>
    <row r="29" spans="1:4" ht="12.75">
      <c r="A29" s="3" t="s">
        <v>21</v>
      </c>
      <c r="B29" s="8">
        <v>40179</v>
      </c>
      <c r="C29" s="59" t="s">
        <v>22</v>
      </c>
      <c r="D29" s="59"/>
    </row>
    <row r="30" spans="1:2" ht="12.75">
      <c r="A30" s="3" t="s">
        <v>23</v>
      </c>
      <c r="B30" s="27">
        <v>1</v>
      </c>
    </row>
    <row r="31" ht="12.75">
      <c r="B31" s="28"/>
    </row>
    <row r="32" ht="12.75">
      <c r="B32" s="28"/>
    </row>
    <row r="33" spans="1:7" ht="12.75">
      <c r="A33" s="29" t="s">
        <v>24</v>
      </c>
      <c r="B33" s="6"/>
      <c r="D33" s="30"/>
      <c r="E33" s="31"/>
      <c r="F33" s="31"/>
      <c r="G33" s="32"/>
    </row>
    <row r="34" spans="1:7" ht="12.75">
      <c r="A34" s="33">
        <f>(B10+50%*B10+B11)*0.3%</f>
        <v>0</v>
      </c>
      <c r="B34" s="9"/>
      <c r="D34" s="30"/>
      <c r="E34" s="31"/>
      <c r="F34" s="31"/>
      <c r="G34" s="32"/>
    </row>
    <row r="35" spans="1:7" ht="12.75">
      <c r="A35" s="12"/>
      <c r="B35" s="13"/>
      <c r="D35" s="30"/>
      <c r="E35" s="31"/>
      <c r="F35" s="31"/>
      <c r="G35" s="32"/>
    </row>
    <row r="36" spans="2:7" ht="12.75">
      <c r="B36" s="1"/>
      <c r="D36" s="30"/>
      <c r="E36" s="31"/>
      <c r="F36" s="31"/>
      <c r="G36" s="32"/>
    </row>
    <row r="37" spans="1:7" ht="12.75">
      <c r="A37" s="34" t="s">
        <v>25</v>
      </c>
      <c r="B37" s="34" t="s">
        <v>26</v>
      </c>
      <c r="C37" s="34" t="s">
        <v>19</v>
      </c>
      <c r="D37" s="30"/>
      <c r="E37" s="31"/>
      <c r="F37" s="31"/>
      <c r="G37" s="32"/>
    </row>
    <row r="38" spans="1:7" ht="12.75">
      <c r="A38" s="35">
        <f>B30-1</f>
        <v>0</v>
      </c>
      <c r="B38" s="36">
        <f>A34</f>
        <v>0</v>
      </c>
      <c r="C38" s="36">
        <f>A38*B38</f>
        <v>0</v>
      </c>
      <c r="D38" s="30"/>
      <c r="E38" s="31"/>
      <c r="F38" s="31"/>
      <c r="G38" s="32"/>
    </row>
    <row r="39" spans="1:7" ht="12.75">
      <c r="A39" s="30"/>
      <c r="B39" s="31"/>
      <c r="C39" s="31"/>
      <c r="D39" s="30"/>
      <c r="E39" s="31"/>
      <c r="F39" s="31"/>
      <c r="G39" s="32"/>
    </row>
    <row r="40" ht="12.75">
      <c r="B40" s="37"/>
    </row>
    <row r="41" spans="1:5" ht="12.75">
      <c r="A41" s="60" t="s">
        <v>27</v>
      </c>
      <c r="B41" s="60"/>
      <c r="C41" s="60"/>
      <c r="D41" s="14">
        <f>B10</f>
        <v>0</v>
      </c>
      <c r="E41" s="38" t="s">
        <v>28</v>
      </c>
    </row>
    <row r="42" spans="1:5" ht="12.75">
      <c r="A42" s="3" t="s">
        <v>29</v>
      </c>
      <c r="B42" s="39">
        <v>0.0065</v>
      </c>
      <c r="C42" s="40">
        <f>B28+15</f>
        <v>40194</v>
      </c>
      <c r="D42" s="41">
        <f>D41*B42</f>
        <v>0</v>
      </c>
      <c r="E42" s="15">
        <v>0</v>
      </c>
    </row>
    <row r="43" spans="1:5" ht="12.75">
      <c r="A43" s="3" t="s">
        <v>30</v>
      </c>
      <c r="B43" s="39">
        <v>0.013</v>
      </c>
      <c r="C43" s="40">
        <f aca="true" t="shared" si="0" ref="C43:C51">C42+15</f>
        <v>40209</v>
      </c>
      <c r="D43" s="41">
        <f>D41*B43</f>
        <v>0</v>
      </c>
      <c r="E43" s="15">
        <v>0</v>
      </c>
    </row>
    <row r="44" spans="1:5" ht="12.75">
      <c r="A44" s="3" t="s">
        <v>31</v>
      </c>
      <c r="B44" s="39">
        <v>0.0195</v>
      </c>
      <c r="C44" s="40">
        <f t="shared" si="0"/>
        <v>40224</v>
      </c>
      <c r="D44" s="41">
        <f>D41*B44</f>
        <v>0</v>
      </c>
      <c r="E44" s="15">
        <v>0</v>
      </c>
    </row>
    <row r="45" spans="1:5" ht="12.75">
      <c r="A45" s="3" t="s">
        <v>32</v>
      </c>
      <c r="B45" s="39">
        <v>0.026</v>
      </c>
      <c r="C45" s="40">
        <f t="shared" si="0"/>
        <v>40239</v>
      </c>
      <c r="D45" s="41">
        <f>D41*B45</f>
        <v>0</v>
      </c>
      <c r="E45" s="15">
        <v>0</v>
      </c>
    </row>
    <row r="46" spans="1:5" ht="12.75">
      <c r="A46" s="3" t="s">
        <v>33</v>
      </c>
      <c r="B46" s="39">
        <v>0.026</v>
      </c>
      <c r="C46" s="40">
        <f t="shared" si="0"/>
        <v>40254</v>
      </c>
      <c r="D46" s="41">
        <f>D41*B46</f>
        <v>0</v>
      </c>
      <c r="E46" s="15">
        <v>0</v>
      </c>
    </row>
    <row r="47" spans="1:5" ht="12.75">
      <c r="A47" s="23" t="s">
        <v>34</v>
      </c>
      <c r="B47" s="25">
        <v>0.026</v>
      </c>
      <c r="C47" s="42">
        <f t="shared" si="0"/>
        <v>40269</v>
      </c>
      <c r="D47" s="41">
        <f>D41*B47</f>
        <v>0</v>
      </c>
      <c r="E47" s="15">
        <v>0</v>
      </c>
    </row>
    <row r="48" spans="1:5" ht="12.75">
      <c r="A48" s="3" t="s">
        <v>35</v>
      </c>
      <c r="B48" s="39">
        <v>0.026</v>
      </c>
      <c r="C48" s="40">
        <f t="shared" si="0"/>
        <v>40284</v>
      </c>
      <c r="D48" s="41">
        <f>D41*B48</f>
        <v>0</v>
      </c>
      <c r="E48" s="15">
        <v>0</v>
      </c>
    </row>
    <row r="49" spans="1:5" ht="12.75">
      <c r="A49" s="3" t="s">
        <v>36</v>
      </c>
      <c r="B49" s="39">
        <v>0.026</v>
      </c>
      <c r="C49" s="40">
        <f t="shared" si="0"/>
        <v>40299</v>
      </c>
      <c r="D49" s="41">
        <f>D41*B49</f>
        <v>0</v>
      </c>
      <c r="E49" s="15">
        <v>0</v>
      </c>
    </row>
    <row r="50" spans="1:5" ht="12.75">
      <c r="A50" s="3" t="s">
        <v>37</v>
      </c>
      <c r="B50" s="39">
        <v>0.026</v>
      </c>
      <c r="C50" s="40">
        <f t="shared" si="0"/>
        <v>40314</v>
      </c>
      <c r="D50" s="41">
        <f>D41*B50</f>
        <v>0</v>
      </c>
      <c r="E50" s="15">
        <v>0</v>
      </c>
    </row>
    <row r="51" spans="1:5" ht="12.75">
      <c r="A51" s="43" t="s">
        <v>38</v>
      </c>
      <c r="B51" s="44">
        <v>0.026</v>
      </c>
      <c r="C51" s="45">
        <f t="shared" si="0"/>
        <v>40329</v>
      </c>
      <c r="D51" s="41">
        <f>D41*B51</f>
        <v>0</v>
      </c>
      <c r="E51" s="15">
        <v>0</v>
      </c>
    </row>
    <row r="52" spans="1:5" ht="12.75">
      <c r="A52" s="43" t="s">
        <v>39</v>
      </c>
      <c r="B52" s="44">
        <v>0.026</v>
      </c>
      <c r="C52" s="45">
        <f aca="true" t="shared" si="1" ref="C52:C58">C51+15</f>
        <v>40344</v>
      </c>
      <c r="D52" s="41">
        <f>D41*B52</f>
        <v>0</v>
      </c>
      <c r="E52" s="15">
        <v>0</v>
      </c>
    </row>
    <row r="53" spans="1:5" ht="12.75">
      <c r="A53" s="46" t="s">
        <v>40</v>
      </c>
      <c r="B53" s="47">
        <v>0.026</v>
      </c>
      <c r="C53" s="48">
        <f t="shared" si="1"/>
        <v>40359</v>
      </c>
      <c r="D53" s="41">
        <f>D41*B53</f>
        <v>0</v>
      </c>
      <c r="E53" s="15">
        <v>0</v>
      </c>
    </row>
    <row r="54" spans="1:5" ht="12.75">
      <c r="A54" s="46" t="s">
        <v>41</v>
      </c>
      <c r="B54" s="47">
        <v>0.026</v>
      </c>
      <c r="C54" s="48">
        <f t="shared" si="1"/>
        <v>40374</v>
      </c>
      <c r="D54" s="41">
        <f>D41*B54</f>
        <v>0</v>
      </c>
      <c r="E54" s="15">
        <v>0</v>
      </c>
    </row>
    <row r="55" spans="1:5" ht="12.75">
      <c r="A55" s="46" t="s">
        <v>42</v>
      </c>
      <c r="B55" s="47">
        <v>0.026</v>
      </c>
      <c r="C55" s="48">
        <f t="shared" si="1"/>
        <v>40389</v>
      </c>
      <c r="D55" s="41">
        <f>D41*B55</f>
        <v>0</v>
      </c>
      <c r="E55" s="15">
        <v>0</v>
      </c>
    </row>
    <row r="56" spans="1:5" ht="12.75">
      <c r="A56" s="46" t="s">
        <v>43</v>
      </c>
      <c r="B56" s="47">
        <v>0.026</v>
      </c>
      <c r="C56" s="48">
        <f t="shared" si="1"/>
        <v>40404</v>
      </c>
      <c r="D56" s="41">
        <f>D41*B56</f>
        <v>0</v>
      </c>
      <c r="E56" s="15">
        <v>0</v>
      </c>
    </row>
    <row r="57" spans="1:5" ht="12.75">
      <c r="A57" s="46" t="s">
        <v>44</v>
      </c>
      <c r="B57" s="47">
        <v>0.026</v>
      </c>
      <c r="C57" s="48">
        <f t="shared" si="1"/>
        <v>40419</v>
      </c>
      <c r="D57" s="41">
        <f>D41*B57</f>
        <v>0</v>
      </c>
      <c r="E57" s="15">
        <v>0</v>
      </c>
    </row>
    <row r="58" spans="1:6" ht="12.75">
      <c r="A58" s="10" t="s">
        <v>45</v>
      </c>
      <c r="B58" s="49">
        <v>0.026</v>
      </c>
      <c r="C58" s="50">
        <f t="shared" si="1"/>
        <v>40434</v>
      </c>
      <c r="D58" s="51">
        <f>D41*B58</f>
        <v>0</v>
      </c>
      <c r="E58" s="52">
        <v>0</v>
      </c>
      <c r="F58" s="7"/>
    </row>
    <row r="59" spans="1:5" ht="12.75">
      <c r="A59" s="60" t="s">
        <v>46</v>
      </c>
      <c r="B59" s="60"/>
      <c r="C59" s="60"/>
      <c r="D59" s="60"/>
      <c r="E59" s="53">
        <f>SUM(E42:E58)</f>
        <v>0</v>
      </c>
    </row>
  </sheetData>
  <sheetProtection selectLockedCells="1" selectUnlockedCells="1"/>
  <mergeCells count="4">
    <mergeCell ref="A4:F4"/>
    <mergeCell ref="C29:D29"/>
    <mergeCell ref="A41:C41"/>
    <mergeCell ref="A59:D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0"/>
  <sheetViews>
    <sheetView showGridLines="0" tabSelected="1" workbookViewId="0" topLeftCell="A1">
      <selection activeCell="F15" sqref="F15"/>
    </sheetView>
  </sheetViews>
  <sheetFormatPr defaultColWidth="9.140625" defaultRowHeight="12.75"/>
  <cols>
    <col min="1" max="1" width="31.7109375" style="1" customWidth="1"/>
    <col min="2" max="2" width="19.57421875" style="2" customWidth="1"/>
    <col min="3" max="3" width="14.140625" style="1" customWidth="1"/>
    <col min="4" max="4" width="30.421875" style="1" customWidth="1"/>
    <col min="5" max="5" width="16.421875" style="1" customWidth="1"/>
    <col min="6" max="6" width="16.8515625" style="1" customWidth="1"/>
    <col min="7" max="7" width="17.00390625" style="1" customWidth="1"/>
    <col min="8" max="8" width="22.7109375" style="2" customWidth="1"/>
    <col min="9" max="16384" width="9.140625" style="1" customWidth="1"/>
  </cols>
  <sheetData>
    <row r="4" spans="1:6" ht="12.75">
      <c r="A4" s="58" t="s">
        <v>0</v>
      </c>
      <c r="B4" s="58"/>
      <c r="C4" s="58"/>
      <c r="D4" s="58"/>
      <c r="E4" s="58"/>
      <c r="F4" s="58"/>
    </row>
    <row r="5" spans="1:6" ht="12.75">
      <c r="A5" s="54"/>
      <c r="B5" s="54"/>
      <c r="C5" s="54"/>
      <c r="D5" s="54"/>
      <c r="E5" s="54"/>
      <c r="F5" s="54"/>
    </row>
    <row r="6" spans="1:6" ht="12.75">
      <c r="A6" s="61" t="s">
        <v>47</v>
      </c>
      <c r="B6" s="61"/>
      <c r="C6" s="61"/>
      <c r="D6" s="61"/>
      <c r="E6" s="61"/>
      <c r="F6" s="61"/>
    </row>
    <row r="7" spans="1:6" ht="12.75">
      <c r="A7" s="55"/>
      <c r="B7" s="55"/>
      <c r="C7" s="55"/>
      <c r="D7" s="55"/>
      <c r="E7" s="55"/>
      <c r="F7" s="55"/>
    </row>
    <row r="9" spans="1:6" ht="12.75">
      <c r="A9" s="3" t="s">
        <v>1</v>
      </c>
      <c r="B9" s="4">
        <v>0</v>
      </c>
      <c r="D9" s="5"/>
      <c r="E9" s="6"/>
      <c r="F9" s="7"/>
    </row>
    <row r="10" spans="1:6" ht="12.75">
      <c r="A10" s="3" t="s">
        <v>2</v>
      </c>
      <c r="B10" s="8" t="s">
        <v>58</v>
      </c>
      <c r="D10" s="9"/>
      <c r="E10" s="9"/>
      <c r="F10" s="7"/>
    </row>
    <row r="11" spans="1:6" ht="12.75">
      <c r="A11" s="10" t="s">
        <v>3</v>
      </c>
      <c r="B11" s="11">
        <v>0</v>
      </c>
      <c r="D11" s="12"/>
      <c r="E11" s="13"/>
      <c r="F11" s="7"/>
    </row>
    <row r="12" spans="1:6" ht="12.75">
      <c r="A12" s="3" t="s">
        <v>4</v>
      </c>
      <c r="B12" s="14">
        <f>B9*B11</f>
        <v>0</v>
      </c>
      <c r="D12" s="7"/>
      <c r="E12" s="7"/>
      <c r="F12" s="7"/>
    </row>
    <row r="13" spans="4:6" ht="12.75">
      <c r="D13" s="7"/>
      <c r="E13" s="7"/>
      <c r="F13" s="7"/>
    </row>
    <row r="14" spans="1:6" ht="12.75">
      <c r="A14" s="62" t="s">
        <v>48</v>
      </c>
      <c r="B14" s="62"/>
      <c r="D14" s="62" t="s">
        <v>49</v>
      </c>
      <c r="E14" s="62"/>
      <c r="F14" s="6"/>
    </row>
    <row r="15" spans="1:7" ht="12.75">
      <c r="A15" s="23" t="s">
        <v>6</v>
      </c>
      <c r="B15" s="14">
        <f>E60</f>
        <v>0</v>
      </c>
      <c r="C15" s="46"/>
      <c r="D15" s="23" t="s">
        <v>6</v>
      </c>
      <c r="E15" s="14">
        <f>E60</f>
        <v>0</v>
      </c>
      <c r="F15" s="19"/>
      <c r="G15" s="20"/>
    </row>
    <row r="16" spans="1:7" ht="12.75">
      <c r="A16" s="23" t="s">
        <v>9</v>
      </c>
      <c r="B16" s="14">
        <f>C39</f>
        <v>0</v>
      </c>
      <c r="C16" s="46"/>
      <c r="D16" s="23" t="s">
        <v>9</v>
      </c>
      <c r="E16" s="14">
        <f>C39</f>
        <v>0</v>
      </c>
      <c r="F16" s="19"/>
      <c r="G16" s="20"/>
    </row>
    <row r="17" spans="1:7" ht="12.75">
      <c r="A17" s="23" t="s">
        <v>10</v>
      </c>
      <c r="B17" s="14">
        <f>(B15+B16)*15%</f>
        <v>0</v>
      </c>
      <c r="C17" s="46"/>
      <c r="D17" s="23" t="s">
        <v>10</v>
      </c>
      <c r="E17" s="14">
        <f>(E15+E16)*15%</f>
        <v>0</v>
      </c>
      <c r="F17" s="19"/>
      <c r="G17" s="20"/>
    </row>
    <row r="18" spans="1:7" ht="12.75">
      <c r="A18" s="23" t="s">
        <v>50</v>
      </c>
      <c r="B18" s="21">
        <v>0</v>
      </c>
      <c r="C18" s="46"/>
      <c r="D18" s="23" t="s">
        <v>11</v>
      </c>
      <c r="E18" s="21">
        <v>0</v>
      </c>
      <c r="F18" s="19"/>
      <c r="G18" s="20"/>
    </row>
    <row r="19" spans="1:7" ht="12.75">
      <c r="A19" s="23" t="s">
        <v>51</v>
      </c>
      <c r="B19" s="21">
        <v>0</v>
      </c>
      <c r="C19" s="46"/>
      <c r="D19" s="23" t="s">
        <v>51</v>
      </c>
      <c r="E19" s="21">
        <v>0</v>
      </c>
      <c r="F19" s="19"/>
      <c r="G19" s="20"/>
    </row>
    <row r="20" spans="1:7" ht="12.75">
      <c r="A20" s="23" t="s">
        <v>13</v>
      </c>
      <c r="B20" s="14">
        <v>0</v>
      </c>
      <c r="C20" s="46"/>
      <c r="D20" s="23" t="s">
        <v>13</v>
      </c>
      <c r="E20" s="14">
        <v>0</v>
      </c>
      <c r="F20" s="19"/>
      <c r="G20" s="20"/>
    </row>
    <row r="21" spans="1:7" ht="12.75">
      <c r="A21" s="23" t="s">
        <v>52</v>
      </c>
      <c r="B21" s="14">
        <v>0</v>
      </c>
      <c r="C21" s="46"/>
      <c r="D21" s="23" t="s">
        <v>53</v>
      </c>
      <c r="E21" s="14">
        <v>0</v>
      </c>
      <c r="F21" s="19"/>
      <c r="G21" s="20"/>
    </row>
    <row r="22" spans="1:7" ht="12.75">
      <c r="A22" s="23" t="s">
        <v>54</v>
      </c>
      <c r="B22" s="2">
        <v>0</v>
      </c>
      <c r="C22" s="43"/>
      <c r="D22" s="23" t="s">
        <v>55</v>
      </c>
      <c r="E22" s="2">
        <v>0</v>
      </c>
      <c r="F22" s="19"/>
      <c r="G22" s="20"/>
    </row>
    <row r="23" spans="1:7" ht="12.75">
      <c r="A23" s="3" t="s">
        <v>56</v>
      </c>
      <c r="B23" s="21">
        <v>0</v>
      </c>
      <c r="C23" s="46"/>
      <c r="D23" s="3" t="s">
        <v>56</v>
      </c>
      <c r="E23" s="21">
        <v>0</v>
      </c>
      <c r="F23" s="19"/>
      <c r="G23" s="20"/>
    </row>
    <row r="24" spans="1:7" ht="12.75">
      <c r="A24" s="3" t="s">
        <v>17</v>
      </c>
      <c r="B24" s="14">
        <f>(B15+B16+B17+B20+B21+B22+B23)*3%</f>
        <v>0</v>
      </c>
      <c r="C24" s="46"/>
      <c r="D24" s="3" t="s">
        <v>17</v>
      </c>
      <c r="E24" s="14">
        <v>0</v>
      </c>
      <c r="F24" s="19"/>
      <c r="G24" s="20"/>
    </row>
    <row r="25" spans="1:7" ht="12.75">
      <c r="A25" s="10" t="s">
        <v>18</v>
      </c>
      <c r="B25" s="26">
        <f>(B15+B16+B17+B18+B19+B20+B21+B22+B23)*4.65%</f>
        <v>0</v>
      </c>
      <c r="C25" s="46"/>
      <c r="D25" s="10" t="s">
        <v>18</v>
      </c>
      <c r="E25" s="26">
        <f>(E15+E16+E17+E18+E19+E20+E21+E22+E23)*4.65%</f>
        <v>0</v>
      </c>
      <c r="F25" s="19"/>
      <c r="G25" s="20"/>
    </row>
    <row r="26" spans="1:7" ht="12.75">
      <c r="A26" s="3" t="s">
        <v>19</v>
      </c>
      <c r="B26" s="14">
        <f>SUM(B15:B25)</f>
        <v>0</v>
      </c>
      <c r="C26" s="46"/>
      <c r="D26" s="3" t="s">
        <v>19</v>
      </c>
      <c r="E26" s="14">
        <f>SUM(E15:E25)</f>
        <v>0</v>
      </c>
      <c r="F26" s="17"/>
      <c r="G26" s="17"/>
    </row>
    <row r="27" spans="4:7" ht="12.75">
      <c r="D27" s="17"/>
      <c r="E27" s="17"/>
      <c r="F27" s="17"/>
      <c r="G27" s="17"/>
    </row>
    <row r="28" spans="4:7" ht="12.75">
      <c r="D28" s="17"/>
      <c r="E28" s="17"/>
      <c r="F28" s="17"/>
      <c r="G28" s="17"/>
    </row>
    <row r="29" spans="1:2" ht="12.75">
      <c r="A29" s="3" t="s">
        <v>20</v>
      </c>
      <c r="B29" s="56">
        <v>40179</v>
      </c>
    </row>
    <row r="30" spans="1:4" ht="12.75">
      <c r="A30" s="3" t="s">
        <v>21</v>
      </c>
      <c r="B30" s="56">
        <v>40179</v>
      </c>
      <c r="C30" s="59" t="s">
        <v>22</v>
      </c>
      <c r="D30" s="59"/>
    </row>
    <row r="31" spans="1:2" ht="12.75">
      <c r="A31" s="3" t="s">
        <v>23</v>
      </c>
      <c r="B31" s="57">
        <v>1</v>
      </c>
    </row>
    <row r="32" ht="12.75">
      <c r="B32" s="28"/>
    </row>
    <row r="33" ht="12.75">
      <c r="B33" s="28"/>
    </row>
    <row r="34" spans="1:7" ht="12.75">
      <c r="A34" s="29" t="s">
        <v>24</v>
      </c>
      <c r="B34" s="6"/>
      <c r="D34" s="30"/>
      <c r="E34" s="31"/>
      <c r="F34" s="31"/>
      <c r="G34" s="32"/>
    </row>
    <row r="35" spans="1:7" ht="12.75">
      <c r="A35" s="33">
        <f>(B12+50%*B12)*0.3%</f>
        <v>0</v>
      </c>
      <c r="B35" s="9"/>
      <c r="D35" s="30"/>
      <c r="E35" s="31"/>
      <c r="F35" s="31"/>
      <c r="G35" s="32"/>
    </row>
    <row r="36" spans="1:7" ht="12.75">
      <c r="A36" s="12"/>
      <c r="B36" s="13"/>
      <c r="D36" s="30"/>
      <c r="E36" s="31"/>
      <c r="F36" s="31"/>
      <c r="G36" s="32"/>
    </row>
    <row r="37" spans="2:7" ht="12.75">
      <c r="B37" s="1"/>
      <c r="D37" s="30"/>
      <c r="E37" s="31"/>
      <c r="F37" s="31"/>
      <c r="G37" s="32"/>
    </row>
    <row r="38" spans="1:7" ht="12.75">
      <c r="A38" s="34" t="s">
        <v>25</v>
      </c>
      <c r="B38" s="34" t="s">
        <v>26</v>
      </c>
      <c r="C38" s="34" t="s">
        <v>19</v>
      </c>
      <c r="D38" s="30"/>
      <c r="E38" s="31"/>
      <c r="F38" s="31"/>
      <c r="G38" s="32"/>
    </row>
    <row r="39" spans="1:7" ht="12.75">
      <c r="A39" s="35">
        <f>B31-1</f>
        <v>0</v>
      </c>
      <c r="B39" s="36">
        <f>A35</f>
        <v>0</v>
      </c>
      <c r="C39" s="36">
        <f>A39*B39</f>
        <v>0</v>
      </c>
      <c r="D39" s="30"/>
      <c r="E39" s="31"/>
      <c r="F39" s="31"/>
      <c r="G39" s="32"/>
    </row>
    <row r="40" spans="1:7" ht="12.75">
      <c r="A40" s="30"/>
      <c r="B40" s="31"/>
      <c r="C40" s="31"/>
      <c r="D40" s="30"/>
      <c r="E40" s="31"/>
      <c r="F40" s="31"/>
      <c r="G40" s="32"/>
    </row>
    <row r="41" ht="12.75">
      <c r="B41" s="37"/>
    </row>
    <row r="42" spans="1:5" ht="12.75">
      <c r="A42" s="60" t="s">
        <v>57</v>
      </c>
      <c r="B42" s="60"/>
      <c r="C42" s="60"/>
      <c r="D42" s="14">
        <f>B12</f>
        <v>0</v>
      </c>
      <c r="E42" s="38" t="s">
        <v>28</v>
      </c>
    </row>
    <row r="43" spans="1:5" ht="12.75">
      <c r="A43" s="3" t="s">
        <v>29</v>
      </c>
      <c r="B43" s="39">
        <v>0.0068</v>
      </c>
      <c r="C43" s="40">
        <f>B29+15</f>
        <v>40194</v>
      </c>
      <c r="D43" s="41">
        <f>D42*B43</f>
        <v>0</v>
      </c>
      <c r="E43" s="15">
        <v>0</v>
      </c>
    </row>
    <row r="44" spans="1:5" ht="12.75">
      <c r="A44" s="3" t="s">
        <v>30</v>
      </c>
      <c r="B44" s="39">
        <v>0.0068</v>
      </c>
      <c r="C44" s="40">
        <f aca="true" t="shared" si="0" ref="C44:C59">C43+15</f>
        <v>40209</v>
      </c>
      <c r="D44" s="41">
        <f>D42*B44</f>
        <v>0</v>
      </c>
      <c r="E44" s="15">
        <v>0</v>
      </c>
    </row>
    <row r="45" spans="1:5" ht="12.75">
      <c r="A45" s="3" t="s">
        <v>31</v>
      </c>
      <c r="B45" s="39">
        <v>0.0068</v>
      </c>
      <c r="C45" s="40">
        <f t="shared" si="0"/>
        <v>40224</v>
      </c>
      <c r="D45" s="41">
        <f>D42*B45</f>
        <v>0</v>
      </c>
      <c r="E45" s="15">
        <v>0</v>
      </c>
    </row>
    <row r="46" spans="1:5" ht="12.75">
      <c r="A46" s="3" t="s">
        <v>32</v>
      </c>
      <c r="B46" s="39">
        <v>0.0068</v>
      </c>
      <c r="C46" s="40">
        <f t="shared" si="0"/>
        <v>40239</v>
      </c>
      <c r="D46" s="41">
        <f>D42*B46</f>
        <v>0</v>
      </c>
      <c r="E46" s="15">
        <v>0</v>
      </c>
    </row>
    <row r="47" spans="1:5" ht="12.75">
      <c r="A47" s="3" t="s">
        <v>33</v>
      </c>
      <c r="B47" s="39">
        <v>0.0068</v>
      </c>
      <c r="C47" s="40">
        <f t="shared" si="0"/>
        <v>40254</v>
      </c>
      <c r="D47" s="41">
        <f>D42*B47</f>
        <v>0</v>
      </c>
      <c r="E47" s="15">
        <v>0</v>
      </c>
    </row>
    <row r="48" spans="1:5" ht="12.75">
      <c r="A48" s="23" t="s">
        <v>34</v>
      </c>
      <c r="B48" s="39">
        <v>0.0068</v>
      </c>
      <c r="C48" s="42">
        <f t="shared" si="0"/>
        <v>40269</v>
      </c>
      <c r="D48" s="41">
        <f>D42*B48</f>
        <v>0</v>
      </c>
      <c r="E48" s="15">
        <v>0</v>
      </c>
    </row>
    <row r="49" spans="1:5" ht="12.75">
      <c r="A49" s="3" t="s">
        <v>35</v>
      </c>
      <c r="B49" s="39">
        <v>0.0068</v>
      </c>
      <c r="C49" s="40">
        <f t="shared" si="0"/>
        <v>40284</v>
      </c>
      <c r="D49" s="41">
        <f>D42*B49</f>
        <v>0</v>
      </c>
      <c r="E49" s="15">
        <v>0</v>
      </c>
    </row>
    <row r="50" spans="1:5" ht="12.75">
      <c r="A50" s="3" t="s">
        <v>36</v>
      </c>
      <c r="B50" s="39">
        <v>0.0068</v>
      </c>
      <c r="C50" s="40">
        <f t="shared" si="0"/>
        <v>40299</v>
      </c>
      <c r="D50" s="41">
        <f>D42*B50</f>
        <v>0</v>
      </c>
      <c r="E50" s="15">
        <v>0</v>
      </c>
    </row>
    <row r="51" spans="1:5" ht="12.75">
      <c r="A51" s="3" t="s">
        <v>37</v>
      </c>
      <c r="B51" s="39">
        <v>0.0068</v>
      </c>
      <c r="C51" s="40">
        <f t="shared" si="0"/>
        <v>40314</v>
      </c>
      <c r="D51" s="41">
        <f>D42*B51</f>
        <v>0</v>
      </c>
      <c r="E51" s="15">
        <v>0</v>
      </c>
    </row>
    <row r="52" spans="1:5" ht="12.75">
      <c r="A52" s="43" t="s">
        <v>38</v>
      </c>
      <c r="B52" s="39">
        <v>0.0068</v>
      </c>
      <c r="C52" s="45">
        <f t="shared" si="0"/>
        <v>40329</v>
      </c>
      <c r="D52" s="41">
        <f>D42*B52</f>
        <v>0</v>
      </c>
      <c r="E52" s="15">
        <v>0</v>
      </c>
    </row>
    <row r="53" spans="1:5" ht="12.75">
      <c r="A53" s="43" t="s">
        <v>39</v>
      </c>
      <c r="B53" s="39">
        <v>0.0068</v>
      </c>
      <c r="C53" s="45">
        <f t="shared" si="0"/>
        <v>40344</v>
      </c>
      <c r="D53" s="41">
        <f>D42*B53</f>
        <v>0</v>
      </c>
      <c r="E53" s="15">
        <v>0</v>
      </c>
    </row>
    <row r="54" spans="1:5" ht="12.75">
      <c r="A54" s="46" t="s">
        <v>40</v>
      </c>
      <c r="B54" s="39">
        <v>0.0068</v>
      </c>
      <c r="C54" s="48">
        <f t="shared" si="0"/>
        <v>40359</v>
      </c>
      <c r="D54" s="41">
        <f>D42*B54</f>
        <v>0</v>
      </c>
      <c r="E54" s="15">
        <v>0</v>
      </c>
    </row>
    <row r="55" spans="1:5" ht="12.75">
      <c r="A55" s="46" t="s">
        <v>41</v>
      </c>
      <c r="B55" s="39">
        <v>0.0068</v>
      </c>
      <c r="C55" s="48">
        <f t="shared" si="0"/>
        <v>40374</v>
      </c>
      <c r="D55" s="41">
        <f>D42*B55</f>
        <v>0</v>
      </c>
      <c r="E55" s="15">
        <v>0</v>
      </c>
    </row>
    <row r="56" spans="1:5" ht="12.75">
      <c r="A56" s="46" t="s">
        <v>42</v>
      </c>
      <c r="B56" s="39">
        <v>0.0068</v>
      </c>
      <c r="C56" s="48">
        <f t="shared" si="0"/>
        <v>40389</v>
      </c>
      <c r="D56" s="41">
        <f>D42*B56</f>
        <v>0</v>
      </c>
      <c r="E56" s="15">
        <v>0</v>
      </c>
    </row>
    <row r="57" spans="1:5" ht="12.75">
      <c r="A57" s="46" t="s">
        <v>43</v>
      </c>
      <c r="B57" s="39">
        <v>0.0068</v>
      </c>
      <c r="C57" s="48">
        <f t="shared" si="0"/>
        <v>40404</v>
      </c>
      <c r="D57" s="41">
        <f>D42*B57</f>
        <v>0</v>
      </c>
      <c r="E57" s="15">
        <v>0</v>
      </c>
    </row>
    <row r="58" spans="1:5" ht="12.75">
      <c r="A58" s="46" t="s">
        <v>44</v>
      </c>
      <c r="B58" s="39">
        <v>0.0068</v>
      </c>
      <c r="C58" s="48">
        <f t="shared" si="0"/>
        <v>40419</v>
      </c>
      <c r="D58" s="41">
        <f>D42*B58</f>
        <v>0</v>
      </c>
      <c r="E58" s="15">
        <v>0</v>
      </c>
    </row>
    <row r="59" spans="1:6" ht="12.75">
      <c r="A59" s="10" t="s">
        <v>45</v>
      </c>
      <c r="B59" s="49">
        <v>0.0068</v>
      </c>
      <c r="C59" s="50">
        <f t="shared" si="0"/>
        <v>40434</v>
      </c>
      <c r="D59" s="51">
        <f>D42*B59</f>
        <v>0</v>
      </c>
      <c r="E59" s="52">
        <v>0</v>
      </c>
      <c r="F59" s="7"/>
    </row>
    <row r="60" spans="1:5" ht="12.75">
      <c r="A60" s="60" t="s">
        <v>46</v>
      </c>
      <c r="B60" s="60"/>
      <c r="C60" s="60"/>
      <c r="D60" s="60"/>
      <c r="E60" s="53">
        <f>SUM(E43:E59)</f>
        <v>0</v>
      </c>
    </row>
  </sheetData>
  <sheetProtection selectLockedCells="1" selectUnlockedCells="1"/>
  <mergeCells count="7">
    <mergeCell ref="A60:D60"/>
    <mergeCell ref="A4:F4"/>
    <mergeCell ref="A6:F6"/>
    <mergeCell ref="A14:B14"/>
    <mergeCell ref="D14:E14"/>
    <mergeCell ref="C30:D30"/>
    <mergeCell ref="A42:C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Tobias</dc:creator>
  <cp:keywords/>
  <dc:description/>
  <cp:lastModifiedBy>Glauco Custodio</cp:lastModifiedBy>
  <dcterms:created xsi:type="dcterms:W3CDTF">2013-04-10T14:20:54Z</dcterms:created>
  <dcterms:modified xsi:type="dcterms:W3CDTF">2013-04-10T16:23:42Z</dcterms:modified>
  <cp:category/>
  <cp:version/>
  <cp:contentType/>
  <cp:contentStatus/>
</cp:coreProperties>
</file>